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Pamunkey GUST/"/>
    </mc:Choice>
  </mc:AlternateContent>
  <bookViews>
    <workbookView xWindow="120" yWindow="460" windowWidth="14580" windowHeight="16040" activeTab="2"/>
  </bookViews>
  <sheets>
    <sheet name="Raw Data" sheetId="1" r:id="rId1"/>
    <sheet name="S6639" sheetId="3" r:id="rId2"/>
    <sheet name="S6620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D8" i="4"/>
  <c r="X7" i="1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P20" i="1"/>
  <c r="H20" i="1"/>
  <c r="U20" i="1"/>
  <c r="L20" i="1"/>
  <c r="T20" i="1"/>
  <c r="V20" i="1"/>
  <c r="P21" i="1"/>
  <c r="H21" i="1"/>
  <c r="U21" i="1"/>
  <c r="L21" i="1"/>
  <c r="T21" i="1"/>
  <c r="V21" i="1"/>
  <c r="P22" i="1"/>
  <c r="H22" i="1"/>
  <c r="U22" i="1"/>
  <c r="L22" i="1"/>
  <c r="T22" i="1"/>
  <c r="V22" i="1"/>
  <c r="P23" i="1"/>
  <c r="H23" i="1"/>
  <c r="U23" i="1"/>
  <c r="L23" i="1"/>
  <c r="T23" i="1"/>
  <c r="V23" i="1"/>
  <c r="P24" i="1"/>
  <c r="H24" i="1"/>
  <c r="U24" i="1"/>
  <c r="L24" i="1"/>
  <c r="T24" i="1"/>
  <c r="V24" i="1"/>
  <c r="P25" i="1"/>
  <c r="H25" i="1"/>
  <c r="U25" i="1"/>
  <c r="L25" i="1"/>
  <c r="T25" i="1"/>
  <c r="V25" i="1"/>
  <c r="P26" i="1"/>
  <c r="H26" i="1"/>
  <c r="U26" i="1"/>
  <c r="L26" i="1"/>
  <c r="T26" i="1"/>
  <c r="V26" i="1"/>
  <c r="P27" i="1"/>
  <c r="H27" i="1"/>
  <c r="U27" i="1"/>
  <c r="L27" i="1"/>
  <c r="T27" i="1"/>
  <c r="V27" i="1"/>
  <c r="P28" i="1"/>
  <c r="H28" i="1"/>
  <c r="U28" i="1"/>
  <c r="L28" i="1"/>
  <c r="T28" i="1"/>
  <c r="V28" i="1"/>
  <c r="P29" i="1"/>
  <c r="H29" i="1"/>
  <c r="U29" i="1"/>
  <c r="L29" i="1"/>
  <c r="T29" i="1"/>
  <c r="V29" i="1"/>
  <c r="P30" i="1"/>
  <c r="H30" i="1"/>
  <c r="U30" i="1"/>
  <c r="L30" i="1"/>
  <c r="T30" i="1"/>
  <c r="V30" i="1"/>
  <c r="P31" i="1"/>
  <c r="H31" i="1"/>
  <c r="U31" i="1"/>
  <c r="L31" i="1"/>
  <c r="T31" i="1"/>
  <c r="V31" i="1"/>
  <c r="P32" i="1"/>
  <c r="H32" i="1"/>
  <c r="U32" i="1"/>
  <c r="L32" i="1"/>
  <c r="T32" i="1"/>
  <c r="V32" i="1"/>
  <c r="P33" i="1"/>
  <c r="H33" i="1"/>
  <c r="U33" i="1"/>
  <c r="L33" i="1"/>
  <c r="T33" i="1"/>
  <c r="V33" i="1"/>
  <c r="P34" i="1"/>
  <c r="H34" i="1"/>
  <c r="U34" i="1"/>
  <c r="L34" i="1"/>
  <c r="T34" i="1"/>
  <c r="V34" i="1"/>
  <c r="P35" i="1"/>
  <c r="H35" i="1"/>
  <c r="U35" i="1"/>
  <c r="L35" i="1"/>
  <c r="T35" i="1"/>
  <c r="V35" i="1"/>
  <c r="P36" i="1"/>
  <c r="H36" i="1"/>
  <c r="U36" i="1"/>
  <c r="L36" i="1"/>
  <c r="T36" i="1"/>
  <c r="V36" i="1"/>
  <c r="P37" i="1"/>
  <c r="H37" i="1"/>
  <c r="U37" i="1"/>
  <c r="L37" i="1"/>
  <c r="T37" i="1"/>
  <c r="V37" i="1"/>
  <c r="P38" i="1"/>
  <c r="H38" i="1"/>
  <c r="U38" i="1"/>
  <c r="L38" i="1"/>
  <c r="T38" i="1"/>
  <c r="V38" i="1"/>
  <c r="P39" i="1"/>
  <c r="H39" i="1"/>
  <c r="U39" i="1"/>
  <c r="L39" i="1"/>
  <c r="T39" i="1"/>
  <c r="V39" i="1"/>
  <c r="P40" i="1"/>
  <c r="H40" i="1"/>
  <c r="U40" i="1"/>
  <c r="L40" i="1"/>
  <c r="T40" i="1"/>
  <c r="V40" i="1"/>
  <c r="P41" i="1"/>
  <c r="H41" i="1"/>
  <c r="U41" i="1"/>
  <c r="L41" i="1"/>
  <c r="T41" i="1"/>
  <c r="V41" i="1"/>
  <c r="L4" i="1"/>
  <c r="H4" i="1"/>
  <c r="T4" i="1"/>
  <c r="P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R20" i="1"/>
  <c r="Q20" i="1"/>
  <c r="S20" i="1"/>
  <c r="R21" i="1"/>
  <c r="Q21" i="1"/>
  <c r="S21" i="1"/>
  <c r="R22" i="1"/>
  <c r="Q22" i="1"/>
  <c r="S22" i="1"/>
  <c r="R23" i="1"/>
  <c r="Q23" i="1"/>
  <c r="S23" i="1"/>
  <c r="R24" i="1"/>
  <c r="Q24" i="1"/>
  <c r="S24" i="1"/>
  <c r="R25" i="1"/>
  <c r="Q25" i="1"/>
  <c r="S25" i="1"/>
  <c r="R26" i="1"/>
  <c r="Q26" i="1"/>
  <c r="S26" i="1"/>
  <c r="R27" i="1"/>
  <c r="Q27" i="1"/>
  <c r="S27" i="1"/>
  <c r="R28" i="1"/>
  <c r="Q28" i="1"/>
  <c r="S28" i="1"/>
  <c r="R29" i="1"/>
  <c r="Q29" i="1"/>
  <c r="S29" i="1"/>
  <c r="R30" i="1"/>
  <c r="Q30" i="1"/>
  <c r="S30" i="1"/>
  <c r="R31" i="1"/>
  <c r="Q31" i="1"/>
  <c r="S31" i="1"/>
  <c r="R32" i="1"/>
  <c r="Q32" i="1"/>
  <c r="S32" i="1"/>
  <c r="R33" i="1"/>
  <c r="Q33" i="1"/>
  <c r="S33" i="1"/>
  <c r="R34" i="1"/>
  <c r="Q34" i="1"/>
  <c r="S34" i="1"/>
  <c r="R35" i="1"/>
  <c r="Q35" i="1"/>
  <c r="S35" i="1"/>
  <c r="R36" i="1"/>
  <c r="Q36" i="1"/>
  <c r="S36" i="1"/>
  <c r="R37" i="1"/>
  <c r="Q37" i="1"/>
  <c r="S37" i="1"/>
  <c r="R38" i="1"/>
  <c r="Q38" i="1"/>
  <c r="S38" i="1"/>
  <c r="R39" i="1"/>
  <c r="Q39" i="1"/>
  <c r="S39" i="1"/>
  <c r="R40" i="1"/>
  <c r="Q40" i="1"/>
  <c r="S40" i="1"/>
  <c r="R41" i="1"/>
  <c r="Q41" i="1"/>
  <c r="S41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<sst xmlns="http://schemas.openxmlformats.org/spreadsheetml/2006/main" count="186" uniqueCount="117">
  <si>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</si>
  <si>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</si>
  <si>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</si>
  <si>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</si>
  <si>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</si>
  <si>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</si>
  <si>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</si>
  <si>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</si>
  <si>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</si>
  <si>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</si>
  <si>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</si>
  <si>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</si>
  <si>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</si>
  <si>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</si>
  <si>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</si>
  <si>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</si>
  <si>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</si>
  <si>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</si>
  <si>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</si>
  <si>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</si>
  <si>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</si>
  <si>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</si>
  <si>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</si>
  <si>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</si>
  <si>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</si>
  <si>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</si>
  <si>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</si>
  <si>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</si>
  <si>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</si>
  <si>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17GH016</t>
  </si>
  <si>
    <t>17GH017</t>
  </si>
  <si>
    <t>17GH018</t>
  </si>
  <si>
    <t>17GH019</t>
  </si>
  <si>
    <t>17GH020</t>
  </si>
  <si>
    <t>17GH021</t>
  </si>
  <si>
    <t>17GH022</t>
  </si>
  <si>
    <t>17GH023</t>
  </si>
  <si>
    <t>17GH024</t>
  </si>
  <si>
    <t>17GH025</t>
  </si>
  <si>
    <t>17HI001</t>
  </si>
  <si>
    <t>17HI002</t>
  </si>
  <si>
    <t>17HI003</t>
  </si>
  <si>
    <t>17HI004</t>
  </si>
  <si>
    <t>17HI005</t>
  </si>
  <si>
    <t>17HI006</t>
  </si>
  <si>
    <t>17HI007</t>
  </si>
  <si>
    <t>17HI008</t>
  </si>
  <si>
    <t>17HI009</t>
  </si>
  <si>
    <t>17HI010</t>
  </si>
  <si>
    <t>17HI011</t>
  </si>
  <si>
    <t>17HI012</t>
  </si>
  <si>
    <t>17HI013</t>
  </si>
  <si>
    <t>17HI014</t>
  </si>
  <si>
    <t>17HI015</t>
  </si>
  <si>
    <t>17HI016</t>
  </si>
  <si>
    <t>17HI017</t>
  </si>
  <si>
    <t>17HI018</t>
  </si>
  <si>
    <t>17HI019</t>
  </si>
  <si>
    <t>17HI020</t>
  </si>
  <si>
    <t>17HI021</t>
  </si>
  <si>
    <t>17HI022</t>
  </si>
  <si>
    <t>17HI023</t>
  </si>
  <si>
    <t>17HI024</t>
  </si>
  <si>
    <t>17HI025</t>
  </si>
  <si>
    <t>18AA001</t>
  </si>
  <si>
    <t>18AA002</t>
  </si>
  <si>
    <t>18AA003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</si>
  <si>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</si>
  <si>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</si>
  <si>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</si>
  <si>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</si>
  <si>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</si>
  <si>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</si>
  <si>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</si>
  <si>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</si>
  <si>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</si>
  <si>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</si>
  <si>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</si>
  <si>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</si>
  <si>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</si>
  <si>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</si>
  <si>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</si>
  <si>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</si>
  <si>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</si>
  <si>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</si>
  <si>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</si>
  <si>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</si>
  <si>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</si>
  <si>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</si>
  <si>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</si>
  <si>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</si>
  <si>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</si>
  <si>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</si>
  <si>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</si>
  <si>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</si>
  <si>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</si>
  <si>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</si>
  <si>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</si>
  <si>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</si>
  <si>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</si>
  <si>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</si>
  <si>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</si>
  <si>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</si>
  <si>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</si>
  <si>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</si>
  <si>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S6639</t>
  </si>
  <si>
    <t>S6620</t>
  </si>
  <si>
    <t>A3/A4</t>
  </si>
  <si>
    <t>A5/A6/A7</t>
  </si>
  <si>
    <t>A8/A9/A10/A11</t>
  </si>
  <si>
    <t>A12/A13/A14/A15</t>
  </si>
  <si>
    <t>A16/A17/A18/A19</t>
  </si>
  <si>
    <t>B3/B4</t>
  </si>
  <si>
    <t>B5/B6/B7</t>
  </si>
  <si>
    <t>B8/B9/B10/B11</t>
  </si>
  <si>
    <t>B12/B13/B14/B15</t>
  </si>
  <si>
    <t>B16/B17/B18/B19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</si>
</sst>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4" ySplit="3" topLeftCell="T19" activePane="bottomRight" state="frozen"/>
      <selection pane="topRight" activeCell="E1" sqref="E1"/>
      <selection pane="bottomLeft" activeCell="A4" sqref="A4"/>
      <selection pane="bottomRight" activeCell="C47" sqref="C47"/>
    </sheetView>
  </sheetViews>
  <sheetFormatPr baseColWidth="10" defaultColWidth="8.83203125" defaultRowHeight="15" x14ac:dyDescent="0.2"/>
  <cols>
    <col min="1" max="1" width="14.33203125" customWidth="1"/>
    <col min="2" max="2" width="10.33203125" bestFit="1" customWidth="1"/>
    <col min="3" max="3" width="11.5" style="1" customWidth="1"/>
    <col min="4" max="4" width="14" style="4" customWidth="1"/>
    <col min="5" max="7" width="14" style="9" hidden="1" customWidth="1"/>
    <col min="8" max="8" width="16.5" style="4" hidden="1" customWidth="1"/>
    <col min="9" max="9" width="17.33203125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  <col min="24" max="24" width="15.6640625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B4" t="s">
        <v>105</v>
      </c>
      <c r="C4" s="1" t="s">
        <v>67</v>
      </c>
      <c r="D4" s="4">
        <v>880</v>
      </c>
      <c r="E4" s="17">
        <v>1.1751</v>
      </c>
      <c r="F4" s="17">
        <v>1.1747000000000001</v>
      </c>
      <c r="G4" s="17">
        <f t="shared" ref="G4:G13" si="0">E4-F4</f>
        <v>3.9999999999995595E-4</v>
      </c>
      <c r="H4" s="13">
        <f>AVERAGE(E4:F4)</f>
        <v>1.1749000000000001</v>
      </c>
      <c r="I4" s="14">
        <v>1.1972</v>
      </c>
      <c r="J4" s="14">
        <v>1.1971000000000001</v>
      </c>
      <c r="K4" s="14">
        <f>I4-J4</f>
        <v>9.9999999999988987E-5</v>
      </c>
      <c r="L4" s="13">
        <f>AVERAGE(I4:J4)</f>
        <v>1.1971500000000002</v>
      </c>
      <c r="M4" s="14">
        <v>1.1895</v>
      </c>
      <c r="N4" s="14">
        <v>1.1894</v>
      </c>
      <c r="O4" s="14">
        <f>M4-N4</f>
        <v>9.9999999999988987E-5</v>
      </c>
      <c r="P4" s="13">
        <f>AVERAGE(M4:N4)</f>
        <v>1.1894499999999999</v>
      </c>
      <c r="Q4" s="14">
        <f>((L4-H4)*1000)/(D4/1000)</f>
        <v>25.284090909091027</v>
      </c>
      <c r="R4" s="14">
        <f>((P4-H4)*1000)/(D4/1000)</f>
        <v>16.534090909090729</v>
      </c>
      <c r="S4" s="14">
        <f>Q4-R4</f>
        <v>8.7500000000002984</v>
      </c>
      <c r="T4" s="14">
        <f>L4-H4</f>
        <v>2.2250000000000103E-2</v>
      </c>
      <c r="U4" s="14">
        <f>P4-H4</f>
        <v>1.4549999999999841E-2</v>
      </c>
      <c r="V4" s="14">
        <f>T4-U4</f>
        <v>7.7000000000002622E-3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B5" t="s">
        <v>106</v>
      </c>
      <c r="C5" s="1" t="s">
        <v>68</v>
      </c>
      <c r="D5" s="4">
        <v>730</v>
      </c>
      <c r="E5" s="17">
        <v>1.1983999999999999</v>
      </c>
      <c r="F5" s="17">
        <v>1.1984999999999999</v>
      </c>
      <c r="G5" s="17">
        <f t="shared" si="0"/>
        <v>-9.9999999999988987E-5</v>
      </c>
      <c r="H5" s="13">
        <f t="shared" ref="H5:H41" si="1">AVERAGE(E5:F5)</f>
        <v>1.1984499999999998</v>
      </c>
      <c r="I5" s="14">
        <v>1.2096</v>
      </c>
      <c r="J5" s="14">
        <v>1.2092000000000001</v>
      </c>
      <c r="K5" s="14">
        <f t="shared" ref="K5:K41" si="2">I5-J5</f>
        <v>3.9999999999995595E-4</v>
      </c>
      <c r="L5" s="13">
        <f t="shared" ref="L5:L41" si="3">AVERAGE(I5:J5)</f>
        <v>1.2094</v>
      </c>
      <c r="M5" s="14">
        <v>1.2044999999999999</v>
      </c>
      <c r="N5" s="14">
        <v>1.2044999999999999</v>
      </c>
      <c r="O5" s="14">
        <f t="shared" ref="O5:O41" si="4">M5-N5</f>
        <v>0</v>
      </c>
      <c r="P5" s="13">
        <f t="shared" ref="P5:P41" si="5">AVERAGE(M5:N5)</f>
        <v>1.2044999999999999</v>
      </c>
      <c r="Q5" s="14">
        <f t="shared" ref="Q5:Q41" si="6">((L5-H5)*1000)/(D5/1000)</f>
        <v>15.000000000000325</v>
      </c>
      <c r="R5" s="14">
        <f t="shared" ref="R5:R41" si="7">((P5-H5)*1000)/(D5/1000)</f>
        <v>8.287671232876864</v>
      </c>
      <c r="S5" s="14">
        <f t="shared" ref="S5:S41" si="8">Q5-R5</f>
        <v>6.712328767123461</v>
      </c>
      <c r="T5" s="14">
        <f t="shared" ref="T5:T41" si="9">L5-H5</f>
        <v>1.0950000000000237E-2</v>
      </c>
      <c r="U5" s="14">
        <f t="shared" ref="U5:U41" si="10">P5-H5</f>
        <v>6.0500000000001108E-3</v>
      </c>
      <c r="V5" s="14">
        <f t="shared" ref="V5:V41" si="11">T5-U5</f>
        <v>4.9000000000001265E-3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31</v>
      </c>
      <c r="B6" s="1" t="s">
        <v>105</v>
      </c>
      <c r="C6" s="1" t="s">
        <v>69</v>
      </c>
      <c r="D6" s="4">
        <v>1780</v>
      </c>
      <c r="E6" s="17">
        <v>1.1798</v>
      </c>
      <c r="F6" s="17">
        <v>1.1800999999999999</v>
      </c>
      <c r="G6" s="17">
        <f t="shared" si="0"/>
        <v>-2.9999999999996696E-4</v>
      </c>
      <c r="H6" s="13">
        <f t="shared" si="1"/>
        <v>1.1799499999999998</v>
      </c>
      <c r="I6" s="14">
        <v>1.2396</v>
      </c>
      <c r="J6" s="14">
        <v>1.2391000000000001</v>
      </c>
      <c r="K6" s="14">
        <f t="shared" si="2"/>
        <v>4.9999999999994493E-4</v>
      </c>
      <c r="L6" s="13">
        <f t="shared" si="3"/>
        <v>1.23935</v>
      </c>
      <c r="M6" s="14">
        <v>1.2245999999999999</v>
      </c>
      <c r="N6" s="14">
        <v>1.2245999999999999</v>
      </c>
      <c r="O6" s="14">
        <f t="shared" si="4"/>
        <v>0</v>
      </c>
      <c r="P6" s="13">
        <f t="shared" si="5"/>
        <v>1.2245999999999999</v>
      </c>
      <c r="Q6" s="14">
        <f t="shared" si="6"/>
        <v>33.370786516853997</v>
      </c>
      <c r="R6" s="14">
        <f t="shared" si="7"/>
        <v>25.08426966292139</v>
      </c>
      <c r="S6" s="14">
        <f t="shared" si="8"/>
        <v>8.2865168539326071</v>
      </c>
      <c r="T6" s="14">
        <f t="shared" si="9"/>
        <v>5.9400000000000119E-2</v>
      </c>
      <c r="U6" s="14">
        <f t="shared" si="10"/>
        <v>4.4650000000000079E-2</v>
      </c>
      <c r="V6" s="14">
        <f t="shared" si="11"/>
        <v>1.4750000000000041E-2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32</v>
      </c>
      <c r="B7" s="1" t="s">
        <v>106</v>
      </c>
      <c r="C7" s="1" t="s">
        <v>70</v>
      </c>
      <c r="D7" s="4">
        <v>1935</v>
      </c>
      <c r="E7" s="17">
        <v>1.19</v>
      </c>
      <c r="F7" s="17">
        <v>1.1900999999999999</v>
      </c>
      <c r="G7" s="17">
        <f t="shared" si="0"/>
        <v>-9.9999999999988987E-5</v>
      </c>
      <c r="H7" s="13">
        <f t="shared" si="1"/>
        <v>1.1900499999999998</v>
      </c>
      <c r="I7" s="14">
        <v>1.2178</v>
      </c>
      <c r="J7" s="14">
        <v>1.2182999999999999</v>
      </c>
      <c r="K7" s="14">
        <f t="shared" si="2"/>
        <v>-4.9999999999994493E-4</v>
      </c>
      <c r="L7" s="13">
        <f t="shared" si="3"/>
        <v>1.2180499999999999</v>
      </c>
      <c r="M7" s="14">
        <v>1.2099</v>
      </c>
      <c r="N7" s="14">
        <v>1.2098</v>
      </c>
      <c r="O7" s="14">
        <f t="shared" si="4"/>
        <v>9.9999999999988987E-5</v>
      </c>
      <c r="P7" s="13">
        <f t="shared" si="5"/>
        <v>1.2098499999999999</v>
      </c>
      <c r="Q7" s="14">
        <f t="shared" si="6"/>
        <v>14.47028423772611</v>
      </c>
      <c r="R7" s="14">
        <f t="shared" si="7"/>
        <v>10.232558139534904</v>
      </c>
      <c r="S7" s="14">
        <f t="shared" si="8"/>
        <v>4.2377260981912066</v>
      </c>
      <c r="T7" s="14">
        <f t="shared" si="9"/>
        <v>2.8000000000000025E-2</v>
      </c>
      <c r="U7" s="14">
        <f t="shared" si="10"/>
        <v>1.980000000000004E-2</v>
      </c>
      <c r="V7" s="14">
        <f t="shared" si="11"/>
        <v>8.1999999999999851E-3</v>
      </c>
      <c r="W7" s="14"/>
      <c r="X7" s="14">
        <f>D27+D29+D31+D33</f>
        <v>4640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33</v>
      </c>
      <c r="B8" s="1" t="s">
        <v>105</v>
      </c>
      <c r="C8" s="1" t="s">
        <v>71</v>
      </c>
      <c r="D8" s="4">
        <v>1290</v>
      </c>
      <c r="E8" s="17">
        <v>1.1811</v>
      </c>
      <c r="F8" s="17">
        <v>1.1814</v>
      </c>
      <c r="G8" s="17">
        <f t="shared" si="0"/>
        <v>-2.9999999999996696E-4</v>
      </c>
      <c r="H8" s="13">
        <f t="shared" si="1"/>
        <v>1.1812499999999999</v>
      </c>
      <c r="I8" s="14">
        <v>1.4330000000000001</v>
      </c>
      <c r="J8" s="14">
        <v>1.4328000000000001</v>
      </c>
      <c r="K8" s="14">
        <f t="shared" si="2"/>
        <v>1.9999999999997797E-4</v>
      </c>
      <c r="L8" s="13">
        <f t="shared" si="3"/>
        <v>1.4329000000000001</v>
      </c>
      <c r="M8" s="14">
        <v>1.4008</v>
      </c>
      <c r="N8" s="14">
        <v>1.4011</v>
      </c>
      <c r="O8" s="14">
        <f t="shared" si="4"/>
        <v>-2.9999999999996696E-4</v>
      </c>
      <c r="P8" s="13">
        <f t="shared" si="5"/>
        <v>1.4009499999999999</v>
      </c>
      <c r="Q8" s="14">
        <f t="shared" si="6"/>
        <v>195.07751937984506</v>
      </c>
      <c r="R8" s="14">
        <f t="shared" si="7"/>
        <v>170.31007751937986</v>
      </c>
      <c r="S8" s="14">
        <f t="shared" si="8"/>
        <v>24.767441860465198</v>
      </c>
      <c r="T8" s="14">
        <f t="shared" si="9"/>
        <v>0.25165000000000015</v>
      </c>
      <c r="U8" s="14">
        <f t="shared" si="10"/>
        <v>0.21970000000000001</v>
      </c>
      <c r="V8" s="14">
        <f t="shared" si="11"/>
        <v>3.1950000000000145E-2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B9" s="1" t="s">
        <v>106</v>
      </c>
      <c r="C9" s="1" t="s">
        <v>72</v>
      </c>
      <c r="D9" s="4">
        <v>1260</v>
      </c>
      <c r="E9" s="17">
        <v>1.1820999999999999</v>
      </c>
      <c r="F9" s="17">
        <v>1.1820999999999999</v>
      </c>
      <c r="G9" s="17">
        <f t="shared" si="0"/>
        <v>0</v>
      </c>
      <c r="H9" s="13">
        <f t="shared" si="1"/>
        <v>1.1820999999999999</v>
      </c>
      <c r="I9" s="14">
        <v>1.2155</v>
      </c>
      <c r="J9" s="14">
        <v>1.2161999999999999</v>
      </c>
      <c r="K9" s="14">
        <f t="shared" si="2"/>
        <v>-6.9999999999992291E-4</v>
      </c>
      <c r="L9" s="13">
        <f t="shared" si="3"/>
        <v>1.2158500000000001</v>
      </c>
      <c r="M9" s="14">
        <v>1.2069000000000001</v>
      </c>
      <c r="N9" s="14">
        <v>1.2069000000000001</v>
      </c>
      <c r="O9" s="14">
        <f t="shared" si="4"/>
        <v>0</v>
      </c>
      <c r="P9" s="13">
        <f t="shared" si="5"/>
        <v>1.2069000000000001</v>
      </c>
      <c r="Q9" s="14">
        <f t="shared" si="6"/>
        <v>26.78571428571442</v>
      </c>
      <c r="R9" s="14">
        <f t="shared" si="7"/>
        <v>19.682539682539804</v>
      </c>
      <c r="S9" s="14">
        <f t="shared" si="8"/>
        <v>7.1031746031746152</v>
      </c>
      <c r="T9" s="14">
        <f t="shared" si="9"/>
        <v>3.3750000000000169E-2</v>
      </c>
      <c r="U9" s="14">
        <f t="shared" si="10"/>
        <v>2.4800000000000155E-2</v>
      </c>
      <c r="V9" s="14">
        <f t="shared" si="11"/>
        <v>8.9500000000000135E-3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B10" s="1" t="s">
        <v>105</v>
      </c>
      <c r="C10" s="1" t="s">
        <v>73</v>
      </c>
      <c r="D10" s="4">
        <v>1275</v>
      </c>
      <c r="E10" s="17">
        <v>1.1811</v>
      </c>
      <c r="F10" s="17">
        <v>1.181</v>
      </c>
      <c r="G10" s="17">
        <f t="shared" si="0"/>
        <v>9.9999999999988987E-5</v>
      </c>
      <c r="H10" s="13">
        <f t="shared" si="1"/>
        <v>1.1810499999999999</v>
      </c>
      <c r="I10" s="14">
        <v>1.3274999999999999</v>
      </c>
      <c r="J10" s="14">
        <v>1.3271999999999999</v>
      </c>
      <c r="K10" s="14">
        <f t="shared" si="2"/>
        <v>2.9999999999996696E-4</v>
      </c>
      <c r="L10" s="13">
        <f t="shared" si="3"/>
        <v>1.32735</v>
      </c>
      <c r="M10" s="14">
        <v>1.3048999999999999</v>
      </c>
      <c r="N10" s="14">
        <v>1.3048999999999999</v>
      </c>
      <c r="O10" s="14">
        <f t="shared" si="4"/>
        <v>0</v>
      </c>
      <c r="P10" s="13">
        <f t="shared" si="5"/>
        <v>1.3048999999999999</v>
      </c>
      <c r="Q10" s="14">
        <f t="shared" si="6"/>
        <v>114.74509803921578</v>
      </c>
      <c r="R10" s="14">
        <f t="shared" si="7"/>
        <v>97.137254901960816</v>
      </c>
      <c r="S10" s="14">
        <f t="shared" si="8"/>
        <v>17.60784313725496</v>
      </c>
      <c r="T10" s="14">
        <f t="shared" si="9"/>
        <v>0.1463000000000001</v>
      </c>
      <c r="U10" s="14">
        <f t="shared" si="10"/>
        <v>0.12385000000000002</v>
      </c>
      <c r="V10" s="14">
        <f t="shared" si="11"/>
        <v>2.2450000000000081E-2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B11" s="1" t="s">
        <v>106</v>
      </c>
      <c r="C11" s="1" t="s">
        <v>74</v>
      </c>
      <c r="D11" s="4">
        <v>1340</v>
      </c>
      <c r="E11" s="17">
        <v>1.1852</v>
      </c>
      <c r="F11" s="17">
        <v>1.1850000000000001</v>
      </c>
      <c r="G11" s="17">
        <f t="shared" si="0"/>
        <v>1.9999999999997797E-4</v>
      </c>
      <c r="H11" s="13">
        <f t="shared" si="1"/>
        <v>1.1851</v>
      </c>
      <c r="I11" s="14">
        <v>1.2126999999999999</v>
      </c>
      <c r="J11" s="14">
        <v>1.2133</v>
      </c>
      <c r="K11" s="14">
        <f t="shared" si="2"/>
        <v>-6.0000000000015596E-4</v>
      </c>
      <c r="L11" s="13">
        <f t="shared" si="3"/>
        <v>1.2130000000000001</v>
      </c>
      <c r="M11" s="14">
        <v>1.2049000000000001</v>
      </c>
      <c r="N11" s="14">
        <v>1.2051000000000001</v>
      </c>
      <c r="O11" s="14">
        <f t="shared" si="4"/>
        <v>-1.9999999999997797E-4</v>
      </c>
      <c r="P11" s="13">
        <f t="shared" si="5"/>
        <v>1.2050000000000001</v>
      </c>
      <c r="Q11" s="14">
        <f t="shared" si="6"/>
        <v>20.820895522388085</v>
      </c>
      <c r="R11" s="14">
        <f t="shared" si="7"/>
        <v>14.850746268656735</v>
      </c>
      <c r="S11" s="14">
        <f t="shared" si="8"/>
        <v>5.9701492537313499</v>
      </c>
      <c r="T11" s="14">
        <f t="shared" si="9"/>
        <v>2.7900000000000036E-2</v>
      </c>
      <c r="U11" s="14">
        <f t="shared" si="10"/>
        <v>1.9900000000000029E-2</v>
      </c>
      <c r="V11" s="14">
        <f t="shared" si="11"/>
        <v>8.0000000000000071E-3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B12" s="1" t="s">
        <v>105</v>
      </c>
      <c r="C12" s="1" t="s">
        <v>75</v>
      </c>
      <c r="D12" s="4">
        <v>850</v>
      </c>
      <c r="E12" s="17">
        <v>1.1662999999999999</v>
      </c>
      <c r="F12" s="17">
        <v>1.1662999999999999</v>
      </c>
      <c r="G12" s="17">
        <f t="shared" si="0"/>
        <v>0</v>
      </c>
      <c r="H12" s="13">
        <f t="shared" si="1"/>
        <v>1.1662999999999999</v>
      </c>
      <c r="I12" s="14">
        <v>1.4796</v>
      </c>
      <c r="J12" s="14">
        <v>1.48</v>
      </c>
      <c r="K12" s="14">
        <f t="shared" si="2"/>
        <v>-3.9999999999995595E-4</v>
      </c>
      <c r="L12" s="13">
        <f t="shared" si="3"/>
        <v>1.4798</v>
      </c>
      <c r="M12" s="14">
        <v>1.4470000000000001</v>
      </c>
      <c r="N12" s="14">
        <v>1.4470000000000001</v>
      </c>
      <c r="O12" s="14">
        <f t="shared" si="4"/>
        <v>0</v>
      </c>
      <c r="P12" s="13">
        <f t="shared" si="5"/>
        <v>1.4470000000000001</v>
      </c>
      <c r="Q12" s="14">
        <f t="shared" si="6"/>
        <v>368.82352941176487</v>
      </c>
      <c r="R12" s="14">
        <f t="shared" si="7"/>
        <v>330.23529411764724</v>
      </c>
      <c r="S12" s="14">
        <f t="shared" si="8"/>
        <v>38.588235294117624</v>
      </c>
      <c r="T12" s="14">
        <f t="shared" si="9"/>
        <v>0.31350000000000011</v>
      </c>
      <c r="U12" s="14">
        <f t="shared" si="10"/>
        <v>0.28070000000000017</v>
      </c>
      <c r="V12" s="14">
        <f t="shared" si="11"/>
        <v>3.279999999999994E-2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B13" s="1" t="s">
        <v>106</v>
      </c>
      <c r="C13" s="1" t="s">
        <v>76</v>
      </c>
      <c r="D13" s="4">
        <v>770</v>
      </c>
      <c r="E13" s="17">
        <v>1.169</v>
      </c>
      <c r="F13" s="17">
        <v>1.1691</v>
      </c>
      <c r="G13" s="17">
        <f t="shared" si="0"/>
        <v>-9.9999999999988987E-5</v>
      </c>
      <c r="H13" s="13">
        <f t="shared" si="1"/>
        <v>1.1690499999999999</v>
      </c>
      <c r="I13" s="14">
        <v>1.2136</v>
      </c>
      <c r="J13" s="14">
        <v>1.2132000000000001</v>
      </c>
      <c r="K13" s="14">
        <f t="shared" si="2"/>
        <v>3.9999999999995595E-4</v>
      </c>
      <c r="L13" s="13">
        <f t="shared" si="3"/>
        <v>1.2134</v>
      </c>
      <c r="M13" s="14">
        <v>1.2036</v>
      </c>
      <c r="N13" s="14">
        <v>1.2035</v>
      </c>
      <c r="O13" s="14">
        <f t="shared" si="4"/>
        <v>9.9999999999988987E-5</v>
      </c>
      <c r="P13" s="13">
        <f t="shared" si="5"/>
        <v>1.2035499999999999</v>
      </c>
      <c r="Q13" s="14">
        <f t="shared" si="6"/>
        <v>57.597402597402734</v>
      </c>
      <c r="R13" s="14">
        <f t="shared" si="7"/>
        <v>44.805194805194766</v>
      </c>
      <c r="S13" s="14">
        <f t="shared" si="8"/>
        <v>12.792207792207968</v>
      </c>
      <c r="T13" s="14">
        <f t="shared" si="9"/>
        <v>4.4350000000000112E-2</v>
      </c>
      <c r="U13" s="14">
        <f t="shared" si="10"/>
        <v>3.4499999999999975E-2</v>
      </c>
      <c r="V13" s="14">
        <f t="shared" si="11"/>
        <v>9.8500000000001364E-3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t="s">
        <v>39</v>
      </c>
      <c r="B14" s="1" t="s">
        <v>105</v>
      </c>
      <c r="C14" s="1" t="s">
        <v>77</v>
      </c>
      <c r="D14" s="4">
        <v>875</v>
      </c>
      <c r="E14" s="17">
        <v>1.1693</v>
      </c>
      <c r="F14" s="17">
        <v>1.1692</v>
      </c>
      <c r="G14" s="17">
        <f>E14-F14</f>
        <v>9.9999999999988987E-5</v>
      </c>
      <c r="H14" s="13">
        <f t="shared" si="1"/>
        <v>1.1692499999999999</v>
      </c>
      <c r="I14" s="14">
        <v>1.3384</v>
      </c>
      <c r="J14" s="14">
        <v>1.3387</v>
      </c>
      <c r="K14" s="14">
        <f t="shared" si="2"/>
        <v>-2.9999999999996696E-4</v>
      </c>
      <c r="L14" s="13">
        <f t="shared" si="3"/>
        <v>1.3385500000000001</v>
      </c>
      <c r="M14" s="14">
        <v>1.3163</v>
      </c>
      <c r="N14" s="14">
        <v>1.3161</v>
      </c>
      <c r="O14" s="14">
        <f t="shared" si="4"/>
        <v>1.9999999999997797E-4</v>
      </c>
      <c r="P14" s="13">
        <f t="shared" si="5"/>
        <v>1.3162</v>
      </c>
      <c r="Q14" s="14">
        <f t="shared" si="6"/>
        <v>193.48571428571455</v>
      </c>
      <c r="R14" s="14">
        <f t="shared" si="7"/>
        <v>167.94285714285729</v>
      </c>
      <c r="S14" s="14">
        <f t="shared" si="8"/>
        <v>25.542857142857258</v>
      </c>
      <c r="T14" s="14">
        <f t="shared" si="9"/>
        <v>0.16930000000000023</v>
      </c>
      <c r="U14" s="14">
        <f t="shared" si="10"/>
        <v>0.14695000000000014</v>
      </c>
      <c r="V14" s="14">
        <f t="shared" si="11"/>
        <v>2.2350000000000092E-2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t="s">
        <v>40</v>
      </c>
      <c r="B15" s="1" t="s">
        <v>106</v>
      </c>
      <c r="C15" s="1" t="s">
        <v>78</v>
      </c>
      <c r="D15" s="4">
        <v>910</v>
      </c>
      <c r="E15" s="17">
        <v>1.1795</v>
      </c>
      <c r="F15" s="17">
        <v>1.1798999999999999</v>
      </c>
      <c r="G15" s="17">
        <f t="shared" ref="G15:G41" si="12">E15-F15</f>
        <v>-3.9999999999995595E-4</v>
      </c>
      <c r="H15" s="13">
        <f t="shared" si="1"/>
        <v>1.1797</v>
      </c>
      <c r="I15" s="14">
        <v>1.2364999999999999</v>
      </c>
      <c r="J15" s="14">
        <v>1.2366999999999999</v>
      </c>
      <c r="K15" s="14">
        <f t="shared" si="2"/>
        <v>-1.9999999999997797E-4</v>
      </c>
      <c r="L15" s="13">
        <f t="shared" si="3"/>
        <v>1.2365999999999999</v>
      </c>
      <c r="M15" s="14">
        <v>1.2244999999999999</v>
      </c>
      <c r="N15" s="14">
        <v>1.2243999999999999</v>
      </c>
      <c r="O15" s="14">
        <f t="shared" si="4"/>
        <v>9.9999999999988987E-5</v>
      </c>
      <c r="P15" s="13">
        <f t="shared" si="5"/>
        <v>1.22445</v>
      </c>
      <c r="Q15" s="14">
        <f t="shared" si="6"/>
        <v>62.527472527472469</v>
      </c>
      <c r="R15" s="14">
        <f t="shared" si="7"/>
        <v>49.175824175824253</v>
      </c>
      <c r="S15" s="14">
        <f t="shared" si="8"/>
        <v>13.351648351648215</v>
      </c>
      <c r="T15" s="14">
        <f t="shared" si="9"/>
        <v>5.6899999999999951E-2</v>
      </c>
      <c r="U15" s="14">
        <f t="shared" si="10"/>
        <v>4.4750000000000068E-2</v>
      </c>
      <c r="V15" s="14">
        <f t="shared" si="11"/>
        <v>1.2149999999999883E-2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B16" s="1" t="s">
        <v>105</v>
      </c>
      <c r="C16" s="1" t="s">
        <v>79</v>
      </c>
      <c r="D16" s="4">
        <v>1770</v>
      </c>
      <c r="E16" s="17">
        <v>1.1947000000000001</v>
      </c>
      <c r="F16" s="17">
        <v>1.1946000000000001</v>
      </c>
      <c r="G16" s="17">
        <f t="shared" si="12"/>
        <v>9.9999999999988987E-5</v>
      </c>
      <c r="H16" s="13">
        <f t="shared" si="1"/>
        <v>1.1946500000000002</v>
      </c>
      <c r="I16" s="14">
        <v>1.4356</v>
      </c>
      <c r="J16" s="14">
        <v>1.4357</v>
      </c>
      <c r="K16" s="14">
        <f t="shared" si="2"/>
        <v>-9.9999999999988987E-5</v>
      </c>
      <c r="L16" s="13">
        <f t="shared" si="3"/>
        <v>1.4356499999999999</v>
      </c>
      <c r="M16" s="14">
        <v>1.4027000000000001</v>
      </c>
      <c r="N16" s="14">
        <v>1.4023000000000001</v>
      </c>
      <c r="O16" s="14">
        <f t="shared" si="4"/>
        <v>3.9999999999995595E-4</v>
      </c>
      <c r="P16" s="13">
        <f t="shared" si="5"/>
        <v>1.4025000000000001</v>
      </c>
      <c r="Q16" s="14">
        <f t="shared" si="6"/>
        <v>136.15819209039529</v>
      </c>
      <c r="R16" s="14">
        <f t="shared" si="7"/>
        <v>117.42937853107338</v>
      </c>
      <c r="S16" s="14">
        <f t="shared" si="8"/>
        <v>18.728813559321907</v>
      </c>
      <c r="T16" s="14">
        <f t="shared" si="9"/>
        <v>0.24099999999999966</v>
      </c>
      <c r="U16" s="14">
        <f t="shared" si="10"/>
        <v>0.20784999999999987</v>
      </c>
      <c r="V16" s="14">
        <f t="shared" si="11"/>
        <v>3.3149999999999791E-2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B17" s="1" t="s">
        <v>106</v>
      </c>
      <c r="C17" s="1" t="s">
        <v>80</v>
      </c>
      <c r="D17" s="4">
        <v>1825</v>
      </c>
      <c r="E17" s="17">
        <v>1.1954</v>
      </c>
      <c r="F17" s="17">
        <v>1.1957</v>
      </c>
      <c r="G17" s="17">
        <f t="shared" si="12"/>
        <v>-2.9999999999996696E-4</v>
      </c>
      <c r="H17" s="13">
        <f t="shared" si="1"/>
        <v>1.1955499999999999</v>
      </c>
      <c r="I17" s="14">
        <v>1.2673000000000001</v>
      </c>
      <c r="J17" s="14">
        <v>1.2676000000000001</v>
      </c>
      <c r="K17" s="14">
        <f t="shared" si="2"/>
        <v>-2.9999999999996696E-4</v>
      </c>
      <c r="L17" s="13">
        <f t="shared" si="3"/>
        <v>1.2674500000000002</v>
      </c>
      <c r="M17" s="14">
        <v>1.2531000000000001</v>
      </c>
      <c r="N17" s="14">
        <v>1.2528999999999999</v>
      </c>
      <c r="O17" s="14">
        <f t="shared" si="4"/>
        <v>2.0000000000020002E-4</v>
      </c>
      <c r="P17" s="13">
        <f t="shared" si="5"/>
        <v>1.2530000000000001</v>
      </c>
      <c r="Q17" s="14">
        <f t="shared" si="6"/>
        <v>39.397260273972762</v>
      </c>
      <c r="R17" s="14">
        <f t="shared" si="7"/>
        <v>31.479452054794642</v>
      </c>
      <c r="S17" s="14">
        <f t="shared" si="8"/>
        <v>7.9178082191781201</v>
      </c>
      <c r="T17" s="14">
        <f t="shared" si="9"/>
        <v>7.1900000000000297E-2</v>
      </c>
      <c r="U17" s="14">
        <f t="shared" si="10"/>
        <v>5.7450000000000223E-2</v>
      </c>
      <c r="V17" s="14">
        <f t="shared" si="11"/>
        <v>1.4450000000000074E-2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B18" s="1" t="s">
        <v>105</v>
      </c>
      <c r="C18" s="1" t="s">
        <v>81</v>
      </c>
      <c r="D18" s="4">
        <v>1090</v>
      </c>
      <c r="E18" s="17">
        <v>1.1798999999999999</v>
      </c>
      <c r="F18" s="17">
        <v>1.1801999999999999</v>
      </c>
      <c r="G18" s="17">
        <f t="shared" si="12"/>
        <v>-2.9999999999996696E-4</v>
      </c>
      <c r="H18" s="13">
        <f t="shared" si="1"/>
        <v>1.18005</v>
      </c>
      <c r="I18" s="14">
        <v>1.5398000000000001</v>
      </c>
      <c r="J18" s="14">
        <v>1.5392999999999999</v>
      </c>
      <c r="K18" s="14">
        <f t="shared" si="2"/>
        <v>5.0000000000016698E-4</v>
      </c>
      <c r="L18" s="13">
        <f t="shared" si="3"/>
        <v>1.53955</v>
      </c>
      <c r="M18" s="14">
        <v>1.4985999999999999</v>
      </c>
      <c r="N18" s="14">
        <v>1.4985999999999999</v>
      </c>
      <c r="O18" s="14">
        <f t="shared" si="4"/>
        <v>0</v>
      </c>
      <c r="P18" s="13">
        <f t="shared" si="5"/>
        <v>1.4985999999999999</v>
      </c>
      <c r="Q18" s="14">
        <f t="shared" si="6"/>
        <v>329.81651376146783</v>
      </c>
      <c r="R18" s="14">
        <f t="shared" si="7"/>
        <v>292.24770642201821</v>
      </c>
      <c r="S18" s="14">
        <f t="shared" si="8"/>
        <v>37.56880733944962</v>
      </c>
      <c r="T18" s="14">
        <f t="shared" si="9"/>
        <v>0.35949999999999993</v>
      </c>
      <c r="U18" s="14">
        <f t="shared" si="10"/>
        <v>0.31854999999999989</v>
      </c>
      <c r="V18" s="14">
        <f t="shared" si="11"/>
        <v>4.0950000000000042E-2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B19" s="1" t="s">
        <v>106</v>
      </c>
      <c r="C19" s="1" t="s">
        <v>82</v>
      </c>
      <c r="D19" s="4">
        <v>1105</v>
      </c>
      <c r="E19" s="17">
        <v>1.1839</v>
      </c>
      <c r="F19" s="17">
        <v>1.1840999999999999</v>
      </c>
      <c r="G19" s="17">
        <f t="shared" si="12"/>
        <v>-1.9999999999997797E-4</v>
      </c>
      <c r="H19" s="13">
        <f t="shared" si="1"/>
        <v>1.1839999999999999</v>
      </c>
      <c r="I19" s="14">
        <v>1.3369</v>
      </c>
      <c r="J19" s="14">
        <v>1.3368</v>
      </c>
      <c r="K19" s="14">
        <f t="shared" si="2"/>
        <v>9.9999999999988987E-5</v>
      </c>
      <c r="L19" s="13">
        <f t="shared" si="3"/>
        <v>1.3368500000000001</v>
      </c>
      <c r="M19" s="14">
        <v>1.3124</v>
      </c>
      <c r="N19" s="14">
        <v>1.3122</v>
      </c>
      <c r="O19" s="14">
        <f t="shared" si="4"/>
        <v>1.9999999999997797E-4</v>
      </c>
      <c r="P19" s="13">
        <f t="shared" si="5"/>
        <v>1.3123</v>
      </c>
      <c r="Q19" s="14">
        <f t="shared" si="6"/>
        <v>138.32579185520376</v>
      </c>
      <c r="R19" s="14">
        <f t="shared" si="7"/>
        <v>116.10859728506794</v>
      </c>
      <c r="S19" s="14">
        <f t="shared" si="8"/>
        <v>22.217194570135817</v>
      </c>
      <c r="T19" s="14">
        <f t="shared" si="9"/>
        <v>0.15285000000000015</v>
      </c>
      <c r="U19" s="14">
        <f t="shared" si="10"/>
        <v>0.12830000000000008</v>
      </c>
      <c r="V19" s="14">
        <f t="shared" si="11"/>
        <v>2.4550000000000072E-2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B20" s="1" t="s">
        <v>105</v>
      </c>
      <c r="C20" s="1" t="s">
        <v>83</v>
      </c>
      <c r="D20" s="4">
        <v>970</v>
      </c>
      <c r="E20" s="17">
        <v>1.1847000000000001</v>
      </c>
      <c r="F20" s="17">
        <v>1.1847000000000001</v>
      </c>
      <c r="G20" s="17">
        <f t="shared" si="12"/>
        <v>0</v>
      </c>
      <c r="H20" s="13">
        <f t="shared" si="1"/>
        <v>1.1847000000000001</v>
      </c>
      <c r="I20" s="14">
        <v>1.4144000000000001</v>
      </c>
      <c r="J20" s="14">
        <v>1.4138999999999999</v>
      </c>
      <c r="K20" s="14">
        <f t="shared" si="2"/>
        <v>5.0000000000016698E-4</v>
      </c>
      <c r="L20" s="13">
        <f t="shared" si="3"/>
        <v>1.41415</v>
      </c>
      <c r="M20" s="14">
        <v>1.3904000000000001</v>
      </c>
      <c r="N20" s="14">
        <v>1.3898999999999999</v>
      </c>
      <c r="O20" s="14">
        <f t="shared" si="4"/>
        <v>5.0000000000016698E-4</v>
      </c>
      <c r="P20" s="13">
        <f t="shared" si="5"/>
        <v>1.39015</v>
      </c>
      <c r="Q20" s="14">
        <f t="shared" si="6"/>
        <v>236.54639175257725</v>
      </c>
      <c r="R20" s="14">
        <f t="shared" si="7"/>
        <v>211.80412371134011</v>
      </c>
      <c r="S20" s="14">
        <f t="shared" si="8"/>
        <v>24.742268041237139</v>
      </c>
      <c r="T20" s="14">
        <f t="shared" si="9"/>
        <v>0.22944999999999993</v>
      </c>
      <c r="U20" s="14">
        <f t="shared" si="10"/>
        <v>0.20544999999999991</v>
      </c>
      <c r="V20" s="14">
        <f t="shared" si="11"/>
        <v>2.4000000000000021E-2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46</v>
      </c>
      <c r="B21" s="1" t="s">
        <v>106</v>
      </c>
      <c r="C21" s="1" t="s">
        <v>84</v>
      </c>
      <c r="D21" s="4">
        <v>1000</v>
      </c>
      <c r="E21" s="17">
        <v>1.1660999999999999</v>
      </c>
      <c r="F21" s="17">
        <v>1.1666000000000001</v>
      </c>
      <c r="G21" s="17">
        <f t="shared" si="12"/>
        <v>-5.0000000000016698E-4</v>
      </c>
      <c r="H21" s="13">
        <f t="shared" si="1"/>
        <v>1.16635</v>
      </c>
      <c r="I21" s="14">
        <v>1.2688999999999999</v>
      </c>
      <c r="J21" s="14">
        <v>1.2687999999999999</v>
      </c>
      <c r="K21" s="14">
        <f t="shared" si="2"/>
        <v>9.9999999999988987E-5</v>
      </c>
      <c r="L21" s="13">
        <f t="shared" si="3"/>
        <v>1.26885</v>
      </c>
      <c r="M21" s="14">
        <v>1.2539</v>
      </c>
      <c r="N21" s="14">
        <v>1.2537</v>
      </c>
      <c r="O21" s="14">
        <f t="shared" si="4"/>
        <v>1.9999999999997797E-4</v>
      </c>
      <c r="P21" s="13">
        <f t="shared" si="5"/>
        <v>1.2538</v>
      </c>
      <c r="Q21" s="14">
        <f t="shared" si="6"/>
        <v>102.50000000000003</v>
      </c>
      <c r="R21" s="14">
        <f t="shared" si="7"/>
        <v>87.450000000000031</v>
      </c>
      <c r="S21" s="14">
        <f t="shared" si="8"/>
        <v>15.049999999999997</v>
      </c>
      <c r="T21" s="14">
        <f t="shared" si="9"/>
        <v>0.10250000000000004</v>
      </c>
      <c r="U21" s="14">
        <f t="shared" si="10"/>
        <v>8.7450000000000028E-2</v>
      </c>
      <c r="V21" s="14">
        <f t="shared" si="11"/>
        <v>1.5050000000000008E-2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B22" s="1" t="s">
        <v>105</v>
      </c>
      <c r="C22" s="1" t="s">
        <v>85</v>
      </c>
      <c r="D22" s="4">
        <v>1000</v>
      </c>
      <c r="E22" s="17">
        <v>1.1785000000000001</v>
      </c>
      <c r="F22" s="17">
        <v>1.1787000000000001</v>
      </c>
      <c r="G22" s="17">
        <f t="shared" si="12"/>
        <v>-1.9999999999997797E-4</v>
      </c>
      <c r="H22" s="13">
        <f t="shared" si="1"/>
        <v>1.1786000000000001</v>
      </c>
      <c r="I22" s="14">
        <v>1.3669</v>
      </c>
      <c r="J22" s="14">
        <v>1.3667</v>
      </c>
      <c r="K22" s="14">
        <f t="shared" si="2"/>
        <v>1.9999999999997797E-4</v>
      </c>
      <c r="L22" s="13">
        <f t="shared" si="3"/>
        <v>1.3668</v>
      </c>
      <c r="M22" s="14">
        <v>1.3460000000000001</v>
      </c>
      <c r="N22" s="14">
        <v>1.3458000000000001</v>
      </c>
      <c r="O22" s="14">
        <f t="shared" si="4"/>
        <v>1.9999999999997797E-4</v>
      </c>
      <c r="P22" s="13">
        <f t="shared" si="5"/>
        <v>1.3459000000000001</v>
      </c>
      <c r="Q22" s="14">
        <f t="shared" si="6"/>
        <v>188.19999999999993</v>
      </c>
      <c r="R22" s="14">
        <f t="shared" si="7"/>
        <v>167.3</v>
      </c>
      <c r="S22" s="14">
        <f t="shared" si="8"/>
        <v>20.89999999999992</v>
      </c>
      <c r="T22" s="14">
        <f t="shared" si="9"/>
        <v>0.18819999999999992</v>
      </c>
      <c r="U22" s="14">
        <f t="shared" si="10"/>
        <v>0.1673</v>
      </c>
      <c r="V22" s="14">
        <f t="shared" si="11"/>
        <v>2.0899999999999919E-2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B23" s="1" t="s">
        <v>106</v>
      </c>
      <c r="C23" s="1" t="s">
        <v>86</v>
      </c>
      <c r="D23" s="4">
        <v>1050</v>
      </c>
      <c r="E23" s="17">
        <v>1.1869000000000001</v>
      </c>
      <c r="F23" s="17">
        <v>1.1866000000000001</v>
      </c>
      <c r="G23" s="17">
        <f t="shared" si="12"/>
        <v>2.9999999999996696E-4</v>
      </c>
      <c r="H23" s="13">
        <f t="shared" si="1"/>
        <v>1.18675</v>
      </c>
      <c r="I23" s="14">
        <v>1.2572000000000001</v>
      </c>
      <c r="J23" s="14">
        <v>1.2574000000000001</v>
      </c>
      <c r="K23" s="14">
        <f t="shared" si="2"/>
        <v>-1.9999999999997797E-4</v>
      </c>
      <c r="L23" s="13">
        <f t="shared" si="3"/>
        <v>1.2573000000000001</v>
      </c>
      <c r="M23" s="14">
        <v>1.2455000000000001</v>
      </c>
      <c r="N23" s="14">
        <v>1.2454000000000001</v>
      </c>
      <c r="O23" s="14">
        <f t="shared" si="4"/>
        <v>9.9999999999988987E-5</v>
      </c>
      <c r="P23" s="13">
        <f t="shared" si="5"/>
        <v>1.2454499999999999</v>
      </c>
      <c r="Q23" s="14">
        <f t="shared" si="6"/>
        <v>67.190476190476289</v>
      </c>
      <c r="R23" s="14">
        <f t="shared" si="7"/>
        <v>55.904761904761877</v>
      </c>
      <c r="S23" s="14">
        <f t="shared" si="8"/>
        <v>11.285714285714413</v>
      </c>
      <c r="T23" s="14">
        <f t="shared" si="9"/>
        <v>7.0550000000000113E-2</v>
      </c>
      <c r="U23" s="14">
        <f t="shared" si="10"/>
        <v>5.8699999999999974E-2</v>
      </c>
      <c r="V23" s="14">
        <f t="shared" si="11"/>
        <v>1.1850000000000138E-2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B24" s="1" t="s">
        <v>105</v>
      </c>
      <c r="C24" s="1" t="s">
        <v>87</v>
      </c>
      <c r="D24" s="4">
        <v>1070</v>
      </c>
      <c r="E24" s="17">
        <v>1.1895</v>
      </c>
      <c r="F24" s="17">
        <v>1.1895</v>
      </c>
      <c r="G24" s="17">
        <f t="shared" si="12"/>
        <v>0</v>
      </c>
      <c r="H24" s="13">
        <f t="shared" si="1"/>
        <v>1.1895</v>
      </c>
      <c r="I24" s="14">
        <v>1.3975</v>
      </c>
      <c r="J24" s="14">
        <v>1.3971</v>
      </c>
      <c r="K24" s="14">
        <f t="shared" si="2"/>
        <v>3.9999999999995595E-4</v>
      </c>
      <c r="L24" s="13">
        <f t="shared" si="3"/>
        <v>1.3973</v>
      </c>
      <c r="M24" s="14">
        <v>1.3755999999999999</v>
      </c>
      <c r="N24" s="14">
        <v>1.3753</v>
      </c>
      <c r="O24" s="14">
        <f t="shared" si="4"/>
        <v>2.9999999999996696E-4</v>
      </c>
      <c r="P24" s="13">
        <f t="shared" si="5"/>
        <v>1.3754499999999998</v>
      </c>
      <c r="Q24" s="14">
        <f t="shared" si="6"/>
        <v>194.20560747663549</v>
      </c>
      <c r="R24" s="14">
        <f t="shared" si="7"/>
        <v>173.78504672897182</v>
      </c>
      <c r="S24" s="14">
        <f t="shared" si="8"/>
        <v>20.420560747663671</v>
      </c>
      <c r="T24" s="14">
        <f t="shared" si="9"/>
        <v>0.20779999999999998</v>
      </c>
      <c r="U24" s="14">
        <f t="shared" si="10"/>
        <v>0.18594999999999984</v>
      </c>
      <c r="V24" s="14">
        <f t="shared" si="11"/>
        <v>2.1850000000000147E-2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50</v>
      </c>
      <c r="B25" s="1" t="s">
        <v>106</v>
      </c>
      <c r="C25" s="1" t="s">
        <v>88</v>
      </c>
      <c r="D25" s="4">
        <v>1080</v>
      </c>
      <c r="E25" s="17">
        <v>1.1809000000000001</v>
      </c>
      <c r="F25" s="17">
        <v>1.1809000000000001</v>
      </c>
      <c r="G25" s="17">
        <f t="shared" si="12"/>
        <v>0</v>
      </c>
      <c r="H25" s="13">
        <f t="shared" si="1"/>
        <v>1.1809000000000001</v>
      </c>
      <c r="I25" s="14">
        <v>1.234</v>
      </c>
      <c r="J25" s="14">
        <v>1.2341</v>
      </c>
      <c r="K25" s="14">
        <f t="shared" si="2"/>
        <v>-9.9999999999988987E-5</v>
      </c>
      <c r="L25" s="13">
        <f t="shared" si="3"/>
        <v>1.2340499999999999</v>
      </c>
      <c r="M25" s="14">
        <v>1.2252000000000001</v>
      </c>
      <c r="N25" s="14">
        <v>1.2246999999999999</v>
      </c>
      <c r="O25" s="14">
        <f t="shared" si="4"/>
        <v>5.0000000000016698E-4</v>
      </c>
      <c r="P25" s="13">
        <f t="shared" si="5"/>
        <v>1.22495</v>
      </c>
      <c r="Q25" s="14">
        <f t="shared" si="6"/>
        <v>49.212962962962784</v>
      </c>
      <c r="R25" s="14">
        <f t="shared" si="7"/>
        <v>40.787037037036967</v>
      </c>
      <c r="S25" s="14">
        <f t="shared" si="8"/>
        <v>8.4259259259258172</v>
      </c>
      <c r="T25" s="14">
        <f t="shared" si="9"/>
        <v>5.3149999999999809E-2</v>
      </c>
      <c r="U25" s="14">
        <f t="shared" si="10"/>
        <v>4.4049999999999923E-2</v>
      </c>
      <c r="V25" s="14">
        <f t="shared" si="11"/>
        <v>9.099999999999886E-3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51</v>
      </c>
      <c r="B26" s="1" t="s">
        <v>105</v>
      </c>
      <c r="C26" s="1" t="s">
        <v>89</v>
      </c>
      <c r="D26" s="4">
        <v>1130</v>
      </c>
      <c r="E26" s="17">
        <v>1.1974</v>
      </c>
      <c r="F26" s="17">
        <v>1.1975</v>
      </c>
      <c r="G26" s="17">
        <f t="shared" si="12"/>
        <v>-9.9999999999988987E-5</v>
      </c>
      <c r="H26" s="13">
        <f t="shared" si="1"/>
        <v>1.1974499999999999</v>
      </c>
      <c r="I26" s="14">
        <v>1.5841000000000001</v>
      </c>
      <c r="J26" s="14">
        <v>1.5837000000000001</v>
      </c>
      <c r="K26" s="14">
        <f t="shared" si="2"/>
        <v>3.9999999999995595E-4</v>
      </c>
      <c r="L26" s="13">
        <f t="shared" si="3"/>
        <v>1.5839000000000001</v>
      </c>
      <c r="M26" s="14">
        <v>1.5443</v>
      </c>
      <c r="N26" s="14">
        <v>1.5441</v>
      </c>
      <c r="O26" s="14">
        <f t="shared" si="4"/>
        <v>1.9999999999997797E-4</v>
      </c>
      <c r="P26" s="13">
        <f t="shared" si="5"/>
        <v>1.5442</v>
      </c>
      <c r="Q26" s="14">
        <f t="shared" si="6"/>
        <v>341.99115044247804</v>
      </c>
      <c r="R26" s="14">
        <f t="shared" si="7"/>
        <v>306.85840707964616</v>
      </c>
      <c r="S26" s="14">
        <f t="shared" si="8"/>
        <v>35.132743362831889</v>
      </c>
      <c r="T26" s="14">
        <f t="shared" si="9"/>
        <v>0.38645000000000018</v>
      </c>
      <c r="U26" s="14">
        <f t="shared" si="10"/>
        <v>0.34675000000000011</v>
      </c>
      <c r="V26" s="14">
        <f t="shared" si="11"/>
        <v>3.9700000000000069E-2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52</v>
      </c>
      <c r="B27" s="1" t="s">
        <v>106</v>
      </c>
      <c r="C27" s="1" t="s">
        <v>90</v>
      </c>
      <c r="D27" s="4">
        <v>1100</v>
      </c>
      <c r="E27" s="17">
        <v>1.1877</v>
      </c>
      <c r="F27" s="17">
        <v>1.1877</v>
      </c>
      <c r="G27" s="17">
        <f t="shared" si="12"/>
        <v>0</v>
      </c>
      <c r="H27" s="13">
        <f t="shared" si="1"/>
        <v>1.1877</v>
      </c>
      <c r="I27" s="14">
        <v>1.4280999999999999</v>
      </c>
      <c r="J27" s="14">
        <v>1.4281999999999999</v>
      </c>
      <c r="K27" s="14">
        <f t="shared" si="2"/>
        <v>-9.9999999999988987E-5</v>
      </c>
      <c r="L27" s="13">
        <f t="shared" si="3"/>
        <v>1.42815</v>
      </c>
      <c r="M27" s="14">
        <v>1.3962000000000001</v>
      </c>
      <c r="N27" s="14">
        <v>1.3957999999999999</v>
      </c>
      <c r="O27" s="14">
        <f t="shared" si="4"/>
        <v>4.0000000000017799E-4</v>
      </c>
      <c r="P27" s="13">
        <f t="shared" si="5"/>
        <v>1.3959999999999999</v>
      </c>
      <c r="Q27" s="14">
        <f t="shared" si="6"/>
        <v>218.59090909090912</v>
      </c>
      <c r="R27" s="14">
        <f t="shared" si="7"/>
        <v>189.36363636363629</v>
      </c>
      <c r="S27" s="14">
        <f t="shared" si="8"/>
        <v>29.227272727272833</v>
      </c>
      <c r="T27" s="14">
        <f t="shared" si="9"/>
        <v>0.24045000000000005</v>
      </c>
      <c r="U27" s="14">
        <f t="shared" si="10"/>
        <v>0.20829999999999993</v>
      </c>
      <c r="V27" s="14">
        <f t="shared" si="11"/>
        <v>3.2150000000000123E-2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4" x14ac:dyDescent="0.2">
      <c r="A28" s="1" t="s">
        <v>53</v>
      </c>
      <c r="B28" s="1" t="s">
        <v>105</v>
      </c>
      <c r="C28" s="1" t="s">
        <v>91</v>
      </c>
      <c r="D28" s="4">
        <v>1320</v>
      </c>
      <c r="E28" s="17">
        <v>1.1869000000000001</v>
      </c>
      <c r="F28" s="17">
        <v>1.1868000000000001</v>
      </c>
      <c r="G28" s="17">
        <f t="shared" si="12"/>
        <v>9.9999999999988987E-5</v>
      </c>
      <c r="H28" s="13">
        <f t="shared" si="1"/>
        <v>1.1868500000000002</v>
      </c>
      <c r="I28" s="14">
        <v>1.5436000000000001</v>
      </c>
      <c r="J28" s="14">
        <v>1.5438000000000001</v>
      </c>
      <c r="K28" s="14">
        <f t="shared" si="2"/>
        <v>-1.9999999999997797E-4</v>
      </c>
      <c r="L28" s="13">
        <f t="shared" si="3"/>
        <v>1.5437000000000001</v>
      </c>
      <c r="M28" s="14">
        <v>1.508</v>
      </c>
      <c r="N28" s="14">
        <v>1.5078</v>
      </c>
      <c r="O28" s="14">
        <f t="shared" si="4"/>
        <v>1.9999999999997797E-4</v>
      </c>
      <c r="P28" s="13">
        <f t="shared" si="5"/>
        <v>1.5079</v>
      </c>
      <c r="Q28" s="14">
        <f t="shared" si="6"/>
        <v>270.34090909090901</v>
      </c>
      <c r="R28" s="14">
        <f t="shared" si="7"/>
        <v>243.21969696969683</v>
      </c>
      <c r="S28" s="14">
        <f t="shared" si="8"/>
        <v>27.121212121212182</v>
      </c>
      <c r="T28" s="14">
        <f t="shared" si="9"/>
        <v>0.35684999999999989</v>
      </c>
      <c r="U28" s="14">
        <f t="shared" si="10"/>
        <v>0.32104999999999984</v>
      </c>
      <c r="V28" s="14">
        <f t="shared" si="11"/>
        <v>3.5800000000000054E-2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54</v>
      </c>
      <c r="B29" s="1" t="s">
        <v>106</v>
      </c>
      <c r="C29" s="1" t="s">
        <v>92</v>
      </c>
      <c r="D29" s="4">
        <v>1330</v>
      </c>
      <c r="E29" s="17">
        <v>1.1888000000000001</v>
      </c>
      <c r="F29" s="17">
        <v>1.1882999999999999</v>
      </c>
      <c r="G29" s="17">
        <f t="shared" si="12"/>
        <v>5.0000000000016698E-4</v>
      </c>
      <c r="H29" s="13">
        <f t="shared" si="1"/>
        <v>1.18855</v>
      </c>
      <c r="I29" s="14">
        <v>1.3613</v>
      </c>
      <c r="J29" s="14">
        <v>1.3612</v>
      </c>
      <c r="K29" s="14">
        <f t="shared" si="2"/>
        <v>9.9999999999988987E-5</v>
      </c>
      <c r="L29" s="13">
        <f t="shared" si="3"/>
        <v>1.3612500000000001</v>
      </c>
      <c r="M29" s="14">
        <v>1.3374999999999999</v>
      </c>
      <c r="N29" s="14">
        <v>1.3372999999999999</v>
      </c>
      <c r="O29" s="14">
        <f t="shared" si="4"/>
        <v>1.9999999999997797E-4</v>
      </c>
      <c r="P29" s="13">
        <f t="shared" si="5"/>
        <v>1.3373999999999999</v>
      </c>
      <c r="Q29" s="14">
        <f t="shared" si="6"/>
        <v>129.84962406015043</v>
      </c>
      <c r="R29" s="14">
        <f t="shared" si="7"/>
        <v>111.91729323308266</v>
      </c>
      <c r="S29" s="14">
        <f t="shared" si="8"/>
        <v>17.932330827067773</v>
      </c>
      <c r="T29" s="14">
        <f t="shared" si="9"/>
        <v>0.17270000000000008</v>
      </c>
      <c r="U29" s="14">
        <f t="shared" si="10"/>
        <v>0.14884999999999993</v>
      </c>
      <c r="V29" s="14">
        <f t="shared" si="11"/>
        <v>2.3850000000000149E-2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55</v>
      </c>
      <c r="B30" s="1" t="s">
        <v>105</v>
      </c>
      <c r="C30" s="1" t="s">
        <v>93</v>
      </c>
      <c r="D30" s="4">
        <v>1570</v>
      </c>
      <c r="E30" s="17">
        <v>1.1865000000000001</v>
      </c>
      <c r="F30" s="17">
        <v>1.1870000000000001</v>
      </c>
      <c r="G30" s="17">
        <f t="shared" si="12"/>
        <v>-4.9999999999994493E-4</v>
      </c>
      <c r="H30" s="13">
        <f t="shared" si="1"/>
        <v>1.18675</v>
      </c>
      <c r="I30" s="14">
        <v>1.5217000000000001</v>
      </c>
      <c r="J30" s="14">
        <v>1.5219</v>
      </c>
      <c r="K30" s="14">
        <f t="shared" si="2"/>
        <v>-1.9999999999997797E-4</v>
      </c>
      <c r="L30" s="13">
        <f t="shared" si="3"/>
        <v>1.5218</v>
      </c>
      <c r="M30" s="14">
        <v>1.4873000000000001</v>
      </c>
      <c r="N30" s="14">
        <v>1.4869000000000001</v>
      </c>
      <c r="O30" s="14">
        <f t="shared" si="4"/>
        <v>3.9999999999995595E-4</v>
      </c>
      <c r="P30" s="13">
        <f t="shared" si="5"/>
        <v>1.4871000000000001</v>
      </c>
      <c r="Q30" s="14">
        <f t="shared" si="6"/>
        <v>213.40764331210195</v>
      </c>
      <c r="R30" s="14">
        <f t="shared" si="7"/>
        <v>191.30573248407651</v>
      </c>
      <c r="S30" s="14">
        <f t="shared" si="8"/>
        <v>22.101910828025439</v>
      </c>
      <c r="T30" s="14">
        <f t="shared" si="9"/>
        <v>0.33505000000000007</v>
      </c>
      <c r="U30" s="14">
        <f t="shared" si="10"/>
        <v>0.30035000000000012</v>
      </c>
      <c r="V30" s="14">
        <f t="shared" si="11"/>
        <v>3.4699999999999953E-2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56</v>
      </c>
      <c r="B31" s="1" t="s">
        <v>106</v>
      </c>
      <c r="C31" s="1" t="s">
        <v>94</v>
      </c>
      <c r="D31" s="4">
        <v>1590</v>
      </c>
      <c r="E31" s="17">
        <v>1.1889000000000001</v>
      </c>
      <c r="F31" s="17">
        <v>1.1890000000000001</v>
      </c>
      <c r="G31" s="17">
        <f t="shared" si="12"/>
        <v>-9.9999999999988987E-5</v>
      </c>
      <c r="H31" s="13">
        <f t="shared" si="1"/>
        <v>1.1889500000000002</v>
      </c>
      <c r="I31" s="14">
        <v>1.2719</v>
      </c>
      <c r="J31" s="14">
        <v>1.2719</v>
      </c>
      <c r="K31" s="14">
        <f t="shared" si="2"/>
        <v>0</v>
      </c>
      <c r="L31" s="13">
        <f t="shared" si="3"/>
        <v>1.2719</v>
      </c>
      <c r="M31" s="14">
        <v>1.2587999999999999</v>
      </c>
      <c r="N31" s="14">
        <v>1.2586999999999999</v>
      </c>
      <c r="O31" s="14">
        <f t="shared" si="4"/>
        <v>9.9999999999988987E-5</v>
      </c>
      <c r="P31" s="13">
        <f t="shared" si="5"/>
        <v>1.25875</v>
      </c>
      <c r="Q31" s="14">
        <f t="shared" si="6"/>
        <v>52.169811320754626</v>
      </c>
      <c r="R31" s="14">
        <f t="shared" si="7"/>
        <v>43.899371069182308</v>
      </c>
      <c r="S31" s="14">
        <f t="shared" si="8"/>
        <v>8.2704402515723174</v>
      </c>
      <c r="T31" s="14">
        <f t="shared" si="9"/>
        <v>8.2949999999999857E-2</v>
      </c>
      <c r="U31" s="14">
        <f t="shared" si="10"/>
        <v>6.9799999999999862E-2</v>
      </c>
      <c r="V31" s="14">
        <f t="shared" si="11"/>
        <v>1.3149999999999995E-2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57</v>
      </c>
      <c r="B32" s="1" t="s">
        <v>105</v>
      </c>
      <c r="C32" s="1" t="s">
        <v>95</v>
      </c>
      <c r="D32" s="4">
        <v>615</v>
      </c>
      <c r="E32" s="17">
        <v>1.1879</v>
      </c>
      <c r="F32" s="17">
        <v>1.1879999999999999</v>
      </c>
      <c r="G32" s="17">
        <f t="shared" si="12"/>
        <v>-9.9999999999988987E-5</v>
      </c>
      <c r="H32" s="13">
        <f t="shared" si="1"/>
        <v>1.1879499999999998</v>
      </c>
      <c r="I32" s="14">
        <v>1.3252999999999999</v>
      </c>
      <c r="J32" s="14">
        <v>1.3254999999999999</v>
      </c>
      <c r="K32" s="14">
        <f t="shared" si="2"/>
        <v>-1.9999999999997797E-4</v>
      </c>
      <c r="L32" s="13">
        <f t="shared" si="3"/>
        <v>1.3253999999999999</v>
      </c>
      <c r="M32" s="14">
        <v>1.3087</v>
      </c>
      <c r="N32" s="14">
        <v>1.3085</v>
      </c>
      <c r="O32" s="14">
        <f t="shared" si="4"/>
        <v>1.9999999999997797E-4</v>
      </c>
      <c r="P32" s="13">
        <f t="shared" si="5"/>
        <v>1.3086</v>
      </c>
      <c r="Q32" s="14">
        <f t="shared" si="6"/>
        <v>223.49593495934971</v>
      </c>
      <c r="R32" s="14">
        <f t="shared" si="7"/>
        <v>196.17886178861812</v>
      </c>
      <c r="S32" s="14">
        <f t="shared" si="8"/>
        <v>27.317073170731589</v>
      </c>
      <c r="T32" s="14">
        <f t="shared" si="9"/>
        <v>0.13745000000000007</v>
      </c>
      <c r="U32" s="14">
        <f t="shared" si="10"/>
        <v>0.12065000000000015</v>
      </c>
      <c r="V32" s="14">
        <f t="shared" si="11"/>
        <v>1.6799999999999926E-2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58</v>
      </c>
      <c r="B33" s="1" t="s">
        <v>106</v>
      </c>
      <c r="C33" s="1" t="s">
        <v>96</v>
      </c>
      <c r="D33" s="4">
        <v>620</v>
      </c>
      <c r="E33" s="17">
        <v>1.1737</v>
      </c>
      <c r="F33" s="17">
        <v>1.1737</v>
      </c>
      <c r="G33" s="17">
        <f t="shared" si="12"/>
        <v>0</v>
      </c>
      <c r="H33" s="13">
        <f t="shared" si="1"/>
        <v>1.1737</v>
      </c>
      <c r="I33" s="14">
        <v>1.1988000000000001</v>
      </c>
      <c r="J33" s="14">
        <v>1.1991000000000001</v>
      </c>
      <c r="K33" s="14">
        <f t="shared" si="2"/>
        <v>-2.9999999999996696E-4</v>
      </c>
      <c r="L33" s="13">
        <f t="shared" si="3"/>
        <v>1.19895</v>
      </c>
      <c r="M33" s="14">
        <v>1.1932</v>
      </c>
      <c r="N33" s="14">
        <v>1.1931</v>
      </c>
      <c r="O33" s="14">
        <f t="shared" si="4"/>
        <v>9.9999999999988987E-5</v>
      </c>
      <c r="P33" s="13">
        <f t="shared" si="5"/>
        <v>1.1931500000000002</v>
      </c>
      <c r="Q33" s="14">
        <f t="shared" si="6"/>
        <v>40.72580645161289</v>
      </c>
      <c r="R33" s="14">
        <f t="shared" si="7"/>
        <v>31.370967741935786</v>
      </c>
      <c r="S33" s="14">
        <f t="shared" si="8"/>
        <v>9.3548387096771037</v>
      </c>
      <c r="T33" s="14">
        <f t="shared" si="9"/>
        <v>2.5249999999999995E-2</v>
      </c>
      <c r="U33" s="14">
        <f t="shared" si="10"/>
        <v>1.9450000000000189E-2</v>
      </c>
      <c r="V33" s="14">
        <f t="shared" si="11"/>
        <v>5.7999999999998053E-3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1" t="s">
        <v>59</v>
      </c>
      <c r="B34" s="1" t="s">
        <v>105</v>
      </c>
      <c r="C34" s="1" t="s">
        <v>97</v>
      </c>
      <c r="D34" s="4">
        <v>1250</v>
      </c>
      <c r="E34" s="17">
        <v>1.1789000000000001</v>
      </c>
      <c r="F34" s="17">
        <v>1.179</v>
      </c>
      <c r="G34" s="17">
        <f t="shared" si="12"/>
        <v>-9.9999999999988987E-5</v>
      </c>
      <c r="H34" s="13">
        <f t="shared" si="1"/>
        <v>1.1789499999999999</v>
      </c>
      <c r="I34" s="14">
        <v>1.6161000000000001</v>
      </c>
      <c r="J34" s="14">
        <v>1.6161000000000001</v>
      </c>
      <c r="K34" s="14">
        <f t="shared" si="2"/>
        <v>0</v>
      </c>
      <c r="L34" s="13">
        <f t="shared" si="3"/>
        <v>1.6161000000000001</v>
      </c>
      <c r="M34" s="14">
        <v>1.5733999999999999</v>
      </c>
      <c r="N34" s="14">
        <v>1.5730999999999999</v>
      </c>
      <c r="O34" s="19">
        <f t="shared" si="4"/>
        <v>2.9999999999996696E-4</v>
      </c>
      <c r="P34" s="13">
        <f t="shared" si="5"/>
        <v>1.5732499999999998</v>
      </c>
      <c r="Q34" s="14">
        <f t="shared" si="6"/>
        <v>349.72000000000014</v>
      </c>
      <c r="R34" s="14">
        <f t="shared" si="7"/>
        <v>315.43999999999994</v>
      </c>
      <c r="S34" s="14">
        <f t="shared" si="8"/>
        <v>34.2800000000002</v>
      </c>
      <c r="T34" s="14">
        <f t="shared" si="9"/>
        <v>0.43715000000000015</v>
      </c>
      <c r="U34" s="14">
        <f t="shared" si="10"/>
        <v>0.39429999999999987</v>
      </c>
      <c r="V34" s="14">
        <f t="shared" si="11"/>
        <v>4.2850000000000277E-2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s="1" t="s">
        <v>60</v>
      </c>
      <c r="B35" s="1" t="s">
        <v>106</v>
      </c>
      <c r="C35" s="1" t="s">
        <v>98</v>
      </c>
      <c r="D35" s="4">
        <v>1270</v>
      </c>
      <c r="E35" s="17">
        <v>1.1831</v>
      </c>
      <c r="F35" s="17">
        <v>1.1829000000000001</v>
      </c>
      <c r="G35" s="17">
        <f t="shared" si="12"/>
        <v>1.9999999999997797E-4</v>
      </c>
      <c r="H35" s="13">
        <f t="shared" si="1"/>
        <v>1.1830000000000001</v>
      </c>
      <c r="I35" s="14">
        <v>1.3246</v>
      </c>
      <c r="J35" s="14">
        <v>1.3247</v>
      </c>
      <c r="K35" s="14">
        <f t="shared" si="2"/>
        <v>-9.9999999999988987E-5</v>
      </c>
      <c r="L35" s="13">
        <f t="shared" si="3"/>
        <v>1.3246500000000001</v>
      </c>
      <c r="M35" s="14">
        <v>1.3051999999999999</v>
      </c>
      <c r="N35" s="14">
        <v>1.3048999999999999</v>
      </c>
      <c r="O35" s="14">
        <f t="shared" si="4"/>
        <v>2.9999999999996696E-4</v>
      </c>
      <c r="P35" s="13">
        <f t="shared" si="5"/>
        <v>1.30505</v>
      </c>
      <c r="Q35" s="14">
        <f t="shared" si="6"/>
        <v>111.53543307086619</v>
      </c>
      <c r="R35" s="14">
        <f t="shared" si="7"/>
        <v>96.1023622047244</v>
      </c>
      <c r="S35" s="14">
        <f t="shared" si="8"/>
        <v>15.43307086614179</v>
      </c>
      <c r="T35" s="14">
        <f t="shared" si="9"/>
        <v>0.14165000000000005</v>
      </c>
      <c r="U35" s="14">
        <f t="shared" si="10"/>
        <v>0.12204999999999999</v>
      </c>
      <c r="V35" s="14">
        <f t="shared" si="11"/>
        <v>1.9600000000000062E-2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61</v>
      </c>
      <c r="B36" s="1" t="s">
        <v>105</v>
      </c>
      <c r="C36" s="1" t="s">
        <v>99</v>
      </c>
      <c r="D36" s="4">
        <v>1110</v>
      </c>
      <c r="E36" s="17">
        <v>1.1792</v>
      </c>
      <c r="F36" s="17">
        <v>1.1795</v>
      </c>
      <c r="G36" s="17">
        <f t="shared" si="12"/>
        <v>-2.9999999999996696E-4</v>
      </c>
      <c r="H36" s="13">
        <f t="shared" si="1"/>
        <v>1.1793499999999999</v>
      </c>
      <c r="I36" s="14">
        <v>1.6158999999999999</v>
      </c>
      <c r="J36" s="14">
        <v>1.6157999999999999</v>
      </c>
      <c r="K36" s="14">
        <f t="shared" si="2"/>
        <v>9.9999999999988987E-5</v>
      </c>
      <c r="L36" s="13">
        <f t="shared" si="3"/>
        <v>1.61585</v>
      </c>
      <c r="M36" s="14">
        <v>1.5748</v>
      </c>
      <c r="N36" s="14">
        <v>1.5744</v>
      </c>
      <c r="O36" s="14">
        <f t="shared" si="4"/>
        <v>3.9999999999995595E-4</v>
      </c>
      <c r="P36" s="13">
        <f t="shared" si="5"/>
        <v>1.5746</v>
      </c>
      <c r="Q36" s="14">
        <f t="shared" si="6"/>
        <v>393.24324324324328</v>
      </c>
      <c r="R36" s="14">
        <f t="shared" si="7"/>
        <v>356.08108108108115</v>
      </c>
      <c r="S36" s="14">
        <f t="shared" si="8"/>
        <v>37.162162162162133</v>
      </c>
      <c r="T36" s="14">
        <f t="shared" si="9"/>
        <v>0.43650000000000011</v>
      </c>
      <c r="U36" s="14">
        <f t="shared" si="10"/>
        <v>0.3952500000000001</v>
      </c>
      <c r="V36" s="14">
        <f t="shared" si="11"/>
        <v>4.1250000000000009E-2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1" t="s">
        <v>62</v>
      </c>
      <c r="B37" s="1" t="s">
        <v>106</v>
      </c>
      <c r="C37" s="1" t="s">
        <v>100</v>
      </c>
      <c r="D37" s="4">
        <v>1185</v>
      </c>
      <c r="E37" s="17">
        <v>1.1740999999999999</v>
      </c>
      <c r="F37" s="17">
        <v>1.1742999999999999</v>
      </c>
      <c r="G37" s="17">
        <f t="shared" si="12"/>
        <v>-1.9999999999997797E-4</v>
      </c>
      <c r="H37" s="13">
        <f t="shared" si="1"/>
        <v>1.1741999999999999</v>
      </c>
      <c r="I37" s="14">
        <v>1.2921</v>
      </c>
      <c r="J37" s="14">
        <v>1.2923</v>
      </c>
      <c r="K37" s="14">
        <f t="shared" si="2"/>
        <v>-1.9999999999997797E-4</v>
      </c>
      <c r="L37" s="13">
        <f t="shared" si="3"/>
        <v>1.2922</v>
      </c>
      <c r="M37" s="14">
        <v>1.2749999999999999</v>
      </c>
      <c r="N37" s="14">
        <v>1.2750999999999999</v>
      </c>
      <c r="O37" s="14">
        <f t="shared" si="4"/>
        <v>-9.9999999999988987E-5</v>
      </c>
      <c r="P37" s="13">
        <f t="shared" si="5"/>
        <v>1.2750499999999998</v>
      </c>
      <c r="Q37" s="14">
        <f t="shared" si="6"/>
        <v>99.578059071730038</v>
      </c>
      <c r="R37" s="14">
        <f t="shared" si="7"/>
        <v>85.105485232067409</v>
      </c>
      <c r="S37" s="14">
        <f t="shared" si="8"/>
        <v>14.47257383966263</v>
      </c>
      <c r="T37" s="14">
        <f t="shared" si="9"/>
        <v>0.1180000000000001</v>
      </c>
      <c r="U37" s="14">
        <f t="shared" si="10"/>
        <v>0.10084999999999988</v>
      </c>
      <c r="V37" s="14">
        <f t="shared" si="11"/>
        <v>1.7150000000000221E-2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A38" s="1" t="s">
        <v>63</v>
      </c>
      <c r="B38" s="1" t="s">
        <v>105</v>
      </c>
      <c r="C38" s="1" t="s">
        <v>101</v>
      </c>
      <c r="D38" s="4">
        <v>1120</v>
      </c>
      <c r="E38" s="17">
        <v>1.1765000000000001</v>
      </c>
      <c r="F38" s="17">
        <v>1.1763999999999999</v>
      </c>
      <c r="G38" s="17">
        <f t="shared" si="12"/>
        <v>1.0000000000021103E-4</v>
      </c>
      <c r="H38" s="13">
        <f t="shared" si="1"/>
        <v>1.17645</v>
      </c>
      <c r="I38" s="14">
        <v>1.5891</v>
      </c>
      <c r="J38" s="14">
        <v>1.5891</v>
      </c>
      <c r="K38" s="14">
        <f t="shared" si="2"/>
        <v>0</v>
      </c>
      <c r="L38" s="13">
        <f t="shared" si="3"/>
        <v>1.5891</v>
      </c>
      <c r="M38" s="14">
        <v>1.5501</v>
      </c>
      <c r="N38" s="14">
        <v>1.5499000000000001</v>
      </c>
      <c r="O38" s="14">
        <f t="shared" si="4"/>
        <v>1.9999999999997797E-4</v>
      </c>
      <c r="P38" s="13">
        <f t="shared" si="5"/>
        <v>1.55</v>
      </c>
      <c r="Q38" s="14">
        <f t="shared" si="6"/>
        <v>368.43749999999994</v>
      </c>
      <c r="R38" s="14">
        <f t="shared" si="7"/>
        <v>333.52678571428572</v>
      </c>
      <c r="S38" s="14">
        <f t="shared" si="8"/>
        <v>34.910714285714221</v>
      </c>
      <c r="T38" s="14">
        <f t="shared" si="9"/>
        <v>0.41264999999999996</v>
      </c>
      <c r="U38" s="14">
        <f t="shared" si="10"/>
        <v>0.37355000000000005</v>
      </c>
      <c r="V38" s="14">
        <f t="shared" si="11"/>
        <v>3.9099999999999913E-2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A39" t="s">
        <v>64</v>
      </c>
      <c r="B39" s="1" t="s">
        <v>106</v>
      </c>
      <c r="C39" s="1" t="s">
        <v>102</v>
      </c>
      <c r="D39" s="4">
        <v>1230</v>
      </c>
      <c r="E39" s="18">
        <v>1.1886000000000001</v>
      </c>
      <c r="F39" s="18">
        <v>1.1890000000000001</v>
      </c>
      <c r="G39" s="18">
        <f t="shared" si="12"/>
        <v>-3.9999999999995595E-4</v>
      </c>
      <c r="H39" s="13">
        <f t="shared" si="1"/>
        <v>1.1888000000000001</v>
      </c>
      <c r="I39" s="14">
        <v>1.2363</v>
      </c>
      <c r="J39" s="14">
        <v>1.2364999999999999</v>
      </c>
      <c r="K39" s="14">
        <f t="shared" si="2"/>
        <v>-1.9999999999997797E-4</v>
      </c>
      <c r="L39" s="13">
        <f t="shared" si="3"/>
        <v>1.2363999999999999</v>
      </c>
      <c r="M39" s="14">
        <v>1.2265999999999999</v>
      </c>
      <c r="N39" s="14">
        <v>1.2266999999999999</v>
      </c>
      <c r="O39" s="14">
        <f t="shared" si="4"/>
        <v>-9.9999999999988987E-5</v>
      </c>
      <c r="P39" s="13">
        <f t="shared" si="5"/>
        <v>1.2266499999999998</v>
      </c>
      <c r="Q39" s="14">
        <f t="shared" si="6"/>
        <v>38.699186991869809</v>
      </c>
      <c r="R39" s="14">
        <f t="shared" si="7"/>
        <v>30.772357723577006</v>
      </c>
      <c r="S39" s="14">
        <f t="shared" si="8"/>
        <v>7.9268292682928028</v>
      </c>
      <c r="T39" s="14">
        <f t="shared" si="9"/>
        <v>4.7599999999999865E-2</v>
      </c>
      <c r="U39" s="14">
        <f t="shared" si="10"/>
        <v>3.7849999999999717E-2</v>
      </c>
      <c r="V39" s="14">
        <f t="shared" si="11"/>
        <v>9.7500000000001474E-3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A40" t="s">
        <v>65</v>
      </c>
      <c r="B40" s="1" t="s">
        <v>105</v>
      </c>
      <c r="C40" s="1" t="s">
        <v>103</v>
      </c>
      <c r="D40" s="4">
        <v>1230</v>
      </c>
      <c r="E40" s="18">
        <v>1.1707000000000001</v>
      </c>
      <c r="F40" s="18">
        <v>1.171</v>
      </c>
      <c r="G40" s="18">
        <f t="shared" si="12"/>
        <v>-2.9999999999996696E-4</v>
      </c>
      <c r="H40" s="13">
        <f t="shared" si="1"/>
        <v>1.1708500000000002</v>
      </c>
      <c r="I40" s="14">
        <v>1.4816</v>
      </c>
      <c r="J40" s="14">
        <v>1.4814000000000001</v>
      </c>
      <c r="K40" s="14">
        <f t="shared" si="2"/>
        <v>1.9999999999997797E-4</v>
      </c>
      <c r="L40" s="13">
        <f t="shared" si="3"/>
        <v>1.4815</v>
      </c>
      <c r="M40" s="14">
        <v>1.4488000000000001</v>
      </c>
      <c r="N40" s="14">
        <v>1.4489000000000001</v>
      </c>
      <c r="O40" s="14">
        <f t="shared" si="4"/>
        <v>-9.9999999999988987E-5</v>
      </c>
      <c r="P40" s="13">
        <f t="shared" si="5"/>
        <v>1.4488500000000002</v>
      </c>
      <c r="Q40" s="14">
        <f t="shared" si="6"/>
        <v>252.56097560975599</v>
      </c>
      <c r="R40" s="14">
        <f t="shared" si="7"/>
        <v>226.01626016260164</v>
      </c>
      <c r="S40" s="14">
        <f t="shared" si="8"/>
        <v>26.544715447154346</v>
      </c>
      <c r="T40" s="14">
        <f t="shared" si="9"/>
        <v>0.31064999999999987</v>
      </c>
      <c r="U40" s="14">
        <f t="shared" si="10"/>
        <v>0.27800000000000002</v>
      </c>
      <c r="V40" s="14">
        <f t="shared" si="11"/>
        <v>3.2649999999999846E-2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t="s">
        <v>66</v>
      </c>
      <c r="B41" s="1" t="s">
        <v>106</v>
      </c>
      <c r="C41" s="1" t="s">
        <v>104</v>
      </c>
      <c r="D41" s="4">
        <v>1235</v>
      </c>
      <c r="E41" s="18">
        <v>1.1734</v>
      </c>
      <c r="F41" s="18">
        <v>1.1731</v>
      </c>
      <c r="G41" s="18">
        <f t="shared" si="12"/>
        <v>2.9999999999996696E-4</v>
      </c>
      <c r="H41" s="13">
        <f t="shared" si="1"/>
        <v>1.1732499999999999</v>
      </c>
      <c r="I41" s="14">
        <v>1.2202999999999999</v>
      </c>
      <c r="J41" s="14">
        <v>1.2205999999999999</v>
      </c>
      <c r="K41" s="14">
        <f t="shared" si="2"/>
        <v>-2.9999999999996696E-4</v>
      </c>
      <c r="L41" s="13">
        <f t="shared" si="3"/>
        <v>1.22045</v>
      </c>
      <c r="M41" s="14">
        <v>1.2101999999999999</v>
      </c>
      <c r="N41" s="14">
        <v>1.2104999999999999</v>
      </c>
      <c r="O41" s="14">
        <f t="shared" si="4"/>
        <v>-2.9999999999996696E-4</v>
      </c>
      <c r="P41" s="13">
        <f t="shared" si="5"/>
        <v>1.21035</v>
      </c>
      <c r="Q41" s="14">
        <f t="shared" si="6"/>
        <v>38.218623481781478</v>
      </c>
      <c r="R41" s="14">
        <f t="shared" si="7"/>
        <v>30.040485829959621</v>
      </c>
      <c r="S41" s="14">
        <f t="shared" si="8"/>
        <v>8.1781376518218565</v>
      </c>
      <c r="T41" s="14">
        <f t="shared" si="9"/>
        <v>4.7200000000000131E-2</v>
      </c>
      <c r="U41" s="14">
        <f t="shared" si="10"/>
        <v>3.7100000000000133E-2</v>
      </c>
      <c r="V41" s="14">
        <f t="shared" si="11"/>
        <v>1.0099999999999998E-2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1" sqref="E11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67</v>
      </c>
      <c r="D2" s="4">
        <v>880</v>
      </c>
      <c r="E2" s="1">
        <v>2.2250000000000103E-2</v>
      </c>
      <c r="F2" s="1">
        <v>0</v>
      </c>
    </row>
    <row r="3" spans="1:6" x14ac:dyDescent="0.2">
      <c r="A3" s="1">
        <v>2</v>
      </c>
      <c r="B3" s="1">
        <v>0.05</v>
      </c>
      <c r="C3" s="1" t="s">
        <v>69</v>
      </c>
      <c r="D3" s="4">
        <v>1780</v>
      </c>
      <c r="E3" s="1">
        <v>5.9400000000000119E-2</v>
      </c>
      <c r="F3" s="1">
        <v>0</v>
      </c>
    </row>
    <row r="4" spans="1:6" x14ac:dyDescent="0.2">
      <c r="A4" s="1">
        <v>3</v>
      </c>
      <c r="B4" s="1">
        <v>0.1</v>
      </c>
      <c r="C4" s="16" t="s">
        <v>107</v>
      </c>
      <c r="D4" s="1">
        <v>2565</v>
      </c>
      <c r="E4" s="1">
        <v>0.39795000000000025</v>
      </c>
      <c r="F4" s="1">
        <v>0</v>
      </c>
    </row>
    <row r="5" spans="1:6" x14ac:dyDescent="0.2">
      <c r="A5" s="1">
        <v>4</v>
      </c>
      <c r="B5" s="1">
        <v>0.2</v>
      </c>
      <c r="C5" s="1" t="s">
        <v>108</v>
      </c>
      <c r="D5" s="1">
        <v>3495</v>
      </c>
      <c r="E5" s="1">
        <v>0.7238</v>
      </c>
      <c r="F5" s="1">
        <v>0</v>
      </c>
    </row>
    <row r="6" spans="1:6" x14ac:dyDescent="0.2">
      <c r="A6" s="1">
        <v>5</v>
      </c>
      <c r="B6" s="1">
        <v>0.3</v>
      </c>
      <c r="C6" s="1" t="s">
        <v>109</v>
      </c>
      <c r="D6" s="1">
        <v>4130</v>
      </c>
      <c r="E6" s="1">
        <v>0.98494999999999977</v>
      </c>
      <c r="F6" s="1">
        <v>0</v>
      </c>
    </row>
    <row r="7" spans="1:6" x14ac:dyDescent="0.2">
      <c r="A7" s="1">
        <v>6</v>
      </c>
      <c r="B7" s="1">
        <v>0.45</v>
      </c>
      <c r="C7" s="1" t="s">
        <v>110</v>
      </c>
      <c r="D7" s="1">
        <v>4635</v>
      </c>
      <c r="E7" s="1">
        <v>1.2158000000000002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111</v>
      </c>
      <c r="D8" s="1">
        <v>4710</v>
      </c>
      <c r="E8" s="1">
        <v>1.5969500000000001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3" sqref="F13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68</v>
      </c>
      <c r="D2" s="4">
        <v>730</v>
      </c>
      <c r="E2" s="1">
        <v>1.0950000000000237E-2</v>
      </c>
      <c r="F2" s="1">
        <v>0</v>
      </c>
    </row>
    <row r="3" spans="1:6" x14ac:dyDescent="0.2">
      <c r="A3" s="1">
        <v>2</v>
      </c>
      <c r="B3" s="1">
        <v>0.05</v>
      </c>
      <c r="C3" s="1" t="s">
        <v>70</v>
      </c>
      <c r="D3" s="4">
        <v>1935</v>
      </c>
      <c r="E3" s="1">
        <v>2.8000000000000025E-2</v>
      </c>
      <c r="F3" s="1">
        <v>0</v>
      </c>
    </row>
    <row r="4" spans="1:6" x14ac:dyDescent="0.2">
      <c r="A4" s="1">
        <v>3</v>
      </c>
      <c r="B4" s="1">
        <v>0.1</v>
      </c>
      <c r="C4" s="16" t="s">
        <v>112</v>
      </c>
      <c r="D4" s="1">
        <v>2600</v>
      </c>
      <c r="E4" s="1">
        <f>'Raw Data'!T9+'Raw Data'!T11</f>
        <v>6.1650000000000205E-2</v>
      </c>
      <c r="F4" s="1">
        <v>0</v>
      </c>
    </row>
    <row r="5" spans="1:6" x14ac:dyDescent="0.2">
      <c r="A5" s="1">
        <v>4</v>
      </c>
      <c r="B5" s="1">
        <v>0.2</v>
      </c>
      <c r="C5" s="1" t="s">
        <v>113</v>
      </c>
      <c r="D5" s="1">
        <v>3505</v>
      </c>
      <c r="E5" s="1">
        <f>'Raw Data'!T13+'Raw Data'!T15+'Raw Data'!T17</f>
        <v>0.17315000000000036</v>
      </c>
      <c r="F5" s="1">
        <v>0</v>
      </c>
    </row>
    <row r="6" spans="1:6" x14ac:dyDescent="0.2">
      <c r="A6" s="1">
        <v>5</v>
      </c>
      <c r="B6" s="1">
        <v>0.3</v>
      </c>
      <c r="C6" s="1" t="s">
        <v>114</v>
      </c>
      <c r="D6" s="1">
        <v>4235</v>
      </c>
      <c r="E6" s="1">
        <f>'Raw Data'!T19+'Raw Data'!T21+'Raw Data'!T23+'Raw Data'!T25</f>
        <v>0.37905000000000011</v>
      </c>
      <c r="F6" s="1">
        <v>0</v>
      </c>
    </row>
    <row r="7" spans="1:6" x14ac:dyDescent="0.2">
      <c r="A7" s="1">
        <v>6</v>
      </c>
      <c r="B7" s="1">
        <v>0.45</v>
      </c>
      <c r="C7" s="1" t="s">
        <v>115</v>
      </c>
      <c r="D7" s="1">
        <v>4640</v>
      </c>
      <c r="E7" s="1">
        <f>'Raw Data'!T27+'Raw Data'!T29+'Raw Data'!T31+'Raw Data'!T33</f>
        <v>0.52134999999999998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116</v>
      </c>
      <c r="D8" s="1">
        <f>('Raw Data'!D35+'Raw Data'!D37+'Raw Data'!D39+'Raw Data'!D41)</f>
        <v>4920</v>
      </c>
      <c r="E8" s="1">
        <f>'Raw Data'!T35+'Raw Data'!T37+'Raw Data'!T39+'Raw Data'!T41</f>
        <v>0.35445000000000015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S6639</vt:lpstr>
      <vt:lpstr>S6620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2019-02-08T16:19:13Z</dcterms:modified>
</cp:coreProperties>
</file>